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18 год\ОТЧЕТ ОБ ИСПОЛНЕНИИ по постановлениям\9 месяцев 2018 года\"/>
    </mc:Choice>
  </mc:AlternateContent>
  <bookViews>
    <workbookView xWindow="-135" yWindow="45" windowWidth="11160" windowHeight="9480"/>
  </bookViews>
  <sheets>
    <sheet name="3.10" sheetId="2" r:id="rId1"/>
  </sheets>
  <calcPr calcId="152511"/>
</workbook>
</file>

<file path=xl/calcChain.xml><?xml version="1.0" encoding="utf-8"?>
<calcChain xmlns="http://schemas.openxmlformats.org/spreadsheetml/2006/main">
  <c r="C19" i="2" l="1"/>
  <c r="G5" i="2" l="1"/>
  <c r="J22" i="2" l="1"/>
  <c r="G6" i="2"/>
  <c r="F6" i="2"/>
  <c r="D6" i="2"/>
  <c r="C6" i="2"/>
  <c r="J16" i="2"/>
  <c r="I16" i="2"/>
  <c r="H16" i="2"/>
  <c r="E16" i="2"/>
  <c r="I8" i="2"/>
  <c r="G19" i="2"/>
  <c r="G18" i="2" s="1"/>
  <c r="F19" i="2"/>
  <c r="F18" i="2" s="1"/>
  <c r="D19" i="2"/>
  <c r="D18" i="2" s="1"/>
  <c r="C18" i="2"/>
  <c r="I21" i="2"/>
  <c r="H21" i="2"/>
  <c r="J26" i="2"/>
  <c r="J27" i="2"/>
  <c r="I26" i="2"/>
  <c r="I27" i="2"/>
  <c r="E26" i="2"/>
  <c r="H6" i="2" l="1"/>
  <c r="J6" i="2"/>
  <c r="I6" i="2"/>
  <c r="E6" i="2"/>
  <c r="J12" i="2" l="1"/>
  <c r="J13" i="2"/>
  <c r="I15" i="2" l="1"/>
  <c r="I14" i="2"/>
  <c r="I13" i="2"/>
  <c r="I11" i="2"/>
  <c r="I10" i="2"/>
  <c r="J8" i="2" l="1"/>
  <c r="J9" i="2"/>
  <c r="J11" i="2"/>
  <c r="J15" i="2"/>
  <c r="J17" i="2"/>
  <c r="H15" i="2"/>
  <c r="H14" i="2"/>
  <c r="H13" i="2"/>
  <c r="H11" i="2"/>
  <c r="H10" i="2"/>
  <c r="E15" i="2"/>
  <c r="E14" i="2"/>
  <c r="E13" i="2"/>
  <c r="E11" i="2"/>
  <c r="E10" i="2"/>
  <c r="H22" i="2"/>
  <c r="H23" i="2"/>
  <c r="H24" i="2"/>
  <c r="H25" i="2"/>
  <c r="H8" i="2"/>
  <c r="H9" i="2"/>
  <c r="H12" i="2"/>
  <c r="H17" i="2"/>
  <c r="E22" i="2"/>
  <c r="E23" i="2"/>
  <c r="E24" i="2"/>
  <c r="E8" i="2"/>
  <c r="E9" i="2"/>
  <c r="E12" i="2"/>
  <c r="E17" i="2"/>
  <c r="I25" i="2"/>
  <c r="I24" i="2"/>
  <c r="J23" i="2"/>
  <c r="I23" i="2"/>
  <c r="I22" i="2"/>
  <c r="I17" i="2"/>
  <c r="I12" i="2"/>
  <c r="I9" i="2"/>
  <c r="J18" i="2" l="1"/>
  <c r="I18" i="2"/>
  <c r="J19" i="2"/>
  <c r="H18" i="2"/>
  <c r="H19" i="2"/>
  <c r="F5" i="2"/>
  <c r="E18" i="2"/>
  <c r="E19" i="2"/>
  <c r="D5" i="2"/>
  <c r="I19" i="2"/>
  <c r="C5" i="2"/>
  <c r="J5" i="2" l="1"/>
  <c r="I5" i="2"/>
  <c r="H5" i="2"/>
  <c r="E5" i="2"/>
</calcChain>
</file>

<file path=xl/sharedStrings.xml><?xml version="1.0" encoding="utf-8"?>
<sst xmlns="http://schemas.openxmlformats.org/spreadsheetml/2006/main" count="45" uniqueCount="34">
  <si>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</si>
  <si>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</si>
  <si>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</si>
  <si>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</si>
  <si>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</si>
  <si>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</si>
  <si>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</si>
  <si>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</si>
  <si>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</si>
  <si>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</si>
  <si>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</si>
  <si>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</si>
  <si>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</si>
  <si>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</si>
  <si>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</si>
  <si>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</si>
  <si>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</si>
  <si>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2017 год</t>
  </si>
  <si>
    <t>субвенции бюджетам бюджетной системы Российской Федерации</t>
  </si>
  <si>
    <t>Темп роста, % (гр.6/гр.3)*100</t>
  </si>
  <si>
    <t>2018 год</t>
  </si>
  <si>
    <t>Отклонение (гр.6-гр.3)</t>
  </si>
  <si>
    <t>св.100</t>
  </si>
  <si>
    <t>Неналоговые доходы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</si>
  <si>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</si>
  <si>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</si>
  <si>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</si>
  <si>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</si>
  <si>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</si>
  <si>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Сведения об исполнении консолидированного бюджета Нижневартовского района по доходам в разрезе видов доходов за 9 месяцев 2018 г. в сравнении с 9 месяцами 2017 г., тыс. рублей</t>
  </si>
  <si>
    <t xml:space="preserve">Исполнение за 9 месяцев </t>
  </si>
  <si>
    <t>Исполнение за 9 месяцев</t>
  </si>
  <si>
    <t>Уточненный план на 9 мес</t>
  </si>
  <si>
    <t>% исполнения плана за 9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</si>
</sst>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5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tabSelected="1" topLeftCell="B1" zoomScaleNormal="10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10" sqref="E10"/>
    </sheetView>
  </sheetViews>
  <sheetFormatPr defaultRowHeight="15" x14ac:dyDescent="0.25"/>
  <cols>
    <col min="1" max="1" width="0" hidden="1" customWidth="1"/>
    <col min="2" max="2" width="51.5703125" customWidth="1"/>
    <col min="3" max="3" width="15.7109375" style="29" customWidth="1"/>
    <col min="4" max="4" width="16" style="29" customWidth="1"/>
    <col min="5" max="5" width="16.42578125" customWidth="1"/>
    <col min="6" max="6" width="15.85546875" style="29" customWidth="1"/>
    <col min="7" max="7" width="15.7109375" style="29" customWidth="1"/>
    <col min="8" max="8" width="16.5703125" customWidth="1"/>
    <col min="9" max="9" width="17.5703125" style="3" customWidth="1"/>
    <col min="10" max="10" width="12.28515625" style="3" customWidth="1"/>
  </cols>
  <sheetData>
    <row r="1" spans="1:10" ht="57" customHeight="1" x14ac:dyDescent="0.25">
      <c r="A1" s="2"/>
      <c r="B1" s="32" t="s">
        <v>29</v>
      </c>
      <c r="C1" s="32"/>
      <c r="D1" s="32"/>
      <c r="E1" s="32"/>
      <c r="F1" s="32"/>
      <c r="G1" s="32"/>
      <c r="H1" s="32"/>
      <c r="I1" s="32"/>
      <c r="J1" s="32"/>
    </row>
    <row r="2" spans="1:10" ht="21.75" customHeight="1" x14ac:dyDescent="0.25">
      <c r="B2" s="34" t="s">
        <v>0</v>
      </c>
      <c r="C2" s="33" t="s">
        <v>17</v>
      </c>
      <c r="D2" s="33"/>
      <c r="E2" s="33"/>
      <c r="F2" s="36" t="s">
        <v>20</v>
      </c>
      <c r="G2" s="37"/>
      <c r="H2" s="38"/>
      <c r="I2" s="39" t="s">
        <v>21</v>
      </c>
      <c r="J2" s="39" t="s">
        <v>19</v>
      </c>
    </row>
    <row r="3" spans="1:10" ht="51" customHeight="1" x14ac:dyDescent="0.25">
      <c r="B3" s="35"/>
      <c r="C3" s="26" t="s">
        <v>32</v>
      </c>
      <c r="D3" s="26" t="s">
        <v>30</v>
      </c>
      <c r="E3" s="12" t="s">
        <v>33</v>
      </c>
      <c r="F3" s="26" t="s">
        <v>32</v>
      </c>
      <c r="G3" s="26" t="s">
        <v>31</v>
      </c>
      <c r="H3" s="12" t="s">
        <v>33</v>
      </c>
      <c r="I3" s="40"/>
      <c r="J3" s="40"/>
    </row>
    <row r="4" spans="1:10" x14ac:dyDescent="0.25">
      <c r="B4" s="14">
        <v>1</v>
      </c>
      <c r="C4" s="27">
        <v>2</v>
      </c>
      <c r="D4" s="27">
        <v>3</v>
      </c>
      <c r="E4" s="15">
        <v>4</v>
      </c>
      <c r="F4" s="27">
        <v>5</v>
      </c>
      <c r="G4" s="27">
        <v>6</v>
      </c>
      <c r="H4" s="15">
        <v>7</v>
      </c>
      <c r="I4" s="16">
        <v>8</v>
      </c>
      <c r="J4" s="16">
        <v>9</v>
      </c>
    </row>
    <row r="5" spans="1:10" x14ac:dyDescent="0.25">
      <c r="B5" s="1" t="s">
        <v>1</v>
      </c>
      <c r="C5" s="19">
        <f>C6+C18</f>
        <v>2983558.2</v>
      </c>
      <c r="D5" s="19">
        <f>D6+D18</f>
        <v>3150633.0199999996</v>
      </c>
      <c r="E5" s="18">
        <f>D5/C5*100</f>
        <v>105.59985121121483</v>
      </c>
      <c r="F5" s="19">
        <f>F6+F18</f>
        <v>3298904.9</v>
      </c>
      <c r="G5" s="19">
        <f>G6+G18</f>
        <v>3395650.3550000004</v>
      </c>
      <c r="H5" s="18">
        <f>G5/F5*100</f>
        <v>102.93265365121623</v>
      </c>
      <c r="I5" s="19">
        <f>G5-D5</f>
        <v>245017.33500000089</v>
      </c>
      <c r="J5" s="19">
        <f>G5/D5*100</f>
        <v>107.77676528636144</v>
      </c>
    </row>
    <row r="6" spans="1:10" s="3" customFormat="1" x14ac:dyDescent="0.25">
      <c r="B6" s="5" t="s">
        <v>7</v>
      </c>
      <c r="C6" s="19">
        <f>C8+C9+C10+C11+C12+C13+C14+C15+C16+C17</f>
        <v>1524480</v>
      </c>
      <c r="D6" s="19">
        <f>D8+D9+D10+D11+D12+D13+D14+D15+D16+D17</f>
        <v>1616483.426</v>
      </c>
      <c r="E6" s="19">
        <f t="shared" ref="E6:E19" si="0">D6/C6*100</f>
        <v>106.03506940071368</v>
      </c>
      <c r="F6" s="19">
        <f>F8+F9+F10+F11+F12+F13+F14+F15+F17+F16</f>
        <v>1588195.3</v>
      </c>
      <c r="G6" s="19">
        <f>G8+G9+G10+G11+G12+G13+G14+G15+G17+G16</f>
        <v>1799322.7600000002</v>
      </c>
      <c r="H6" s="19">
        <f t="shared" ref="H6:H19" si="1">G6/F6*100</f>
        <v>113.29354519560661</v>
      </c>
      <c r="I6" s="19">
        <f t="shared" ref="I6:I18" si="2">G6-D6</f>
        <v>182839.33400000026</v>
      </c>
      <c r="J6" s="19">
        <f t="shared" ref="J6:J12" si="3">G6/D6*100</f>
        <v>111.31093156039573</v>
      </c>
    </row>
    <row r="7" spans="1:10" s="3" customFormat="1" x14ac:dyDescent="0.25">
      <c r="B7" s="6" t="s">
        <v>2</v>
      </c>
      <c r="C7" s="23"/>
      <c r="D7" s="20"/>
      <c r="E7" s="20"/>
      <c r="F7" s="20"/>
      <c r="G7" s="20"/>
      <c r="H7" s="20"/>
      <c r="I7" s="20"/>
      <c r="J7" s="20"/>
    </row>
    <row r="8" spans="1:10" s="3" customFormat="1" x14ac:dyDescent="0.25">
      <c r="B8" s="6" t="s">
        <v>3</v>
      </c>
      <c r="C8" s="20">
        <v>1016811</v>
      </c>
      <c r="D8" s="20">
        <v>1031234.8</v>
      </c>
      <c r="E8" s="20">
        <f t="shared" si="0"/>
        <v>101.41853304104696</v>
      </c>
      <c r="F8" s="20">
        <v>1018730</v>
      </c>
      <c r="G8" s="20">
        <v>1084740.588</v>
      </c>
      <c r="H8" s="20">
        <f t="shared" si="1"/>
        <v>106.4796941289645</v>
      </c>
      <c r="I8" s="20">
        <f t="shared" si="2"/>
        <v>53505.787999999942</v>
      </c>
      <c r="J8" s="20">
        <f t="shared" si="3"/>
        <v>105.18851652407386</v>
      </c>
    </row>
    <row r="9" spans="1:10" s="3" customFormat="1" ht="27" customHeight="1" x14ac:dyDescent="0.25">
      <c r="B9" s="7" t="s">
        <v>5</v>
      </c>
      <c r="C9" s="30">
        <v>21103</v>
      </c>
      <c r="D9" s="20">
        <v>18724.599999999999</v>
      </c>
      <c r="E9" s="20">
        <f t="shared" si="0"/>
        <v>88.729564516893319</v>
      </c>
      <c r="F9" s="30">
        <v>17337</v>
      </c>
      <c r="G9" s="20">
        <v>21056.36</v>
      </c>
      <c r="H9" s="20">
        <f t="shared" si="1"/>
        <v>121.45330795408664</v>
      </c>
      <c r="I9" s="20">
        <f t="shared" si="2"/>
        <v>2331.760000000002</v>
      </c>
      <c r="J9" s="20">
        <f t="shared" si="3"/>
        <v>112.45292289287889</v>
      </c>
    </row>
    <row r="10" spans="1:10" s="3" customFormat="1" ht="30" x14ac:dyDescent="0.25">
      <c r="B10" s="7" t="s">
        <v>12</v>
      </c>
      <c r="C10" s="30">
        <v>30949</v>
      </c>
      <c r="D10" s="20">
        <v>34238.199999999997</v>
      </c>
      <c r="E10" s="20">
        <f t="shared" si="0"/>
        <v>110.62780703738409</v>
      </c>
      <c r="F10" s="30">
        <v>45125</v>
      </c>
      <c r="G10" s="20">
        <v>45423.516000000003</v>
      </c>
      <c r="H10" s="20">
        <f t="shared" si="1"/>
        <v>100.66153130193906</v>
      </c>
      <c r="I10" s="20">
        <f t="shared" si="2"/>
        <v>11185.316000000006</v>
      </c>
      <c r="J10" s="20" t="s">
        <v>22</v>
      </c>
    </row>
    <row r="11" spans="1:10" s="3" customFormat="1" ht="30" x14ac:dyDescent="0.25">
      <c r="B11" s="7" t="s">
        <v>13</v>
      </c>
      <c r="C11" s="30">
        <v>7250</v>
      </c>
      <c r="D11" s="20">
        <v>7098.1</v>
      </c>
      <c r="E11" s="20">
        <f t="shared" si="0"/>
        <v>97.904827586206906</v>
      </c>
      <c r="F11" s="30">
        <v>7046</v>
      </c>
      <c r="G11" s="20">
        <v>6961.0439999999999</v>
      </c>
      <c r="H11" s="20">
        <f t="shared" si="1"/>
        <v>98.794266250354809</v>
      </c>
      <c r="I11" s="20">
        <f t="shared" si="2"/>
        <v>-137.05600000000049</v>
      </c>
      <c r="J11" s="20">
        <f t="shared" si="3"/>
        <v>98.069117087671344</v>
      </c>
    </row>
    <row r="12" spans="1:10" s="3" customFormat="1" x14ac:dyDescent="0.25">
      <c r="B12" s="6" t="s">
        <v>4</v>
      </c>
      <c r="C12" s="20">
        <v>518</v>
      </c>
      <c r="D12" s="20">
        <v>621.78499999999997</v>
      </c>
      <c r="E12" s="20">
        <f t="shared" si="0"/>
        <v>120.03571428571429</v>
      </c>
      <c r="F12" s="20">
        <v>702</v>
      </c>
      <c r="G12" s="20">
        <v>768.32299999999998</v>
      </c>
      <c r="H12" s="20">
        <f t="shared" si="1"/>
        <v>109.44772079772081</v>
      </c>
      <c r="I12" s="20">
        <f t="shared" si="2"/>
        <v>146.53800000000001</v>
      </c>
      <c r="J12" s="20">
        <f t="shared" si="3"/>
        <v>123.5673102438946</v>
      </c>
    </row>
    <row r="13" spans="1:10" s="3" customFormat="1" ht="30" x14ac:dyDescent="0.25">
      <c r="B13" s="7" t="s">
        <v>14</v>
      </c>
      <c r="C13" s="20">
        <v>1663</v>
      </c>
      <c r="D13" s="20">
        <v>1624.941</v>
      </c>
      <c r="E13" s="20">
        <f t="shared" si="0"/>
        <v>97.711425135297659</v>
      </c>
      <c r="F13" s="20">
        <v>1760</v>
      </c>
      <c r="G13" s="20">
        <v>2160.2440000000001</v>
      </c>
      <c r="H13" s="20">
        <f t="shared" si="1"/>
        <v>122.74113636363637</v>
      </c>
      <c r="I13" s="20">
        <f t="shared" si="2"/>
        <v>535.30300000000011</v>
      </c>
      <c r="J13" s="20">
        <f t="shared" ref="J13" si="4">G13/D13*100</f>
        <v>132.94291915829558</v>
      </c>
    </row>
    <row r="14" spans="1:10" s="3" customFormat="1" x14ac:dyDescent="0.25">
      <c r="B14" s="7" t="s">
        <v>15</v>
      </c>
      <c r="C14" s="20">
        <v>1880.6</v>
      </c>
      <c r="D14" s="20">
        <v>2304.8000000000002</v>
      </c>
      <c r="E14" s="20">
        <f t="shared" si="0"/>
        <v>122.55663086249071</v>
      </c>
      <c r="F14" s="20">
        <v>2931</v>
      </c>
      <c r="G14" s="20">
        <v>5051.7719999999999</v>
      </c>
      <c r="H14" s="20">
        <f t="shared" si="1"/>
        <v>172.35660184237463</v>
      </c>
      <c r="I14" s="20">
        <f t="shared" si="2"/>
        <v>2746.9719999999998</v>
      </c>
      <c r="J14" s="20" t="s">
        <v>22</v>
      </c>
    </row>
    <row r="15" spans="1:10" s="3" customFormat="1" x14ac:dyDescent="0.25">
      <c r="B15" s="6" t="s">
        <v>16</v>
      </c>
      <c r="C15" s="20">
        <v>19988.400000000001</v>
      </c>
      <c r="D15" s="20">
        <v>31023.4</v>
      </c>
      <c r="E15" s="20">
        <f t="shared" si="0"/>
        <v>155.20702007164155</v>
      </c>
      <c r="F15" s="20">
        <v>30065</v>
      </c>
      <c r="G15" s="20">
        <v>32128.986000000001</v>
      </c>
      <c r="H15" s="20">
        <f t="shared" si="1"/>
        <v>106.86507899550972</v>
      </c>
      <c r="I15" s="20">
        <f t="shared" si="2"/>
        <v>1105.5859999999993</v>
      </c>
      <c r="J15" s="20">
        <f t="shared" ref="J15:J19" si="5">G15/D15*100</f>
        <v>103.56371642050838</v>
      </c>
    </row>
    <row r="16" spans="1:10" s="3" customFormat="1" x14ac:dyDescent="0.25">
      <c r="B16" s="6" t="s">
        <v>27</v>
      </c>
      <c r="C16" s="20">
        <v>2348</v>
      </c>
      <c r="D16" s="20">
        <v>2917.2</v>
      </c>
      <c r="E16" s="20">
        <f t="shared" si="0"/>
        <v>124.2419080068143</v>
      </c>
      <c r="F16" s="20">
        <v>2519</v>
      </c>
      <c r="G16" s="20">
        <v>2681.7269999999999</v>
      </c>
      <c r="H16" s="20">
        <f t="shared" si="1"/>
        <v>106.4599841206828</v>
      </c>
      <c r="I16" s="20">
        <f t="shared" si="2"/>
        <v>-235.47299999999996</v>
      </c>
      <c r="J16" s="20">
        <f t="shared" si="5"/>
        <v>91.928116001645407</v>
      </c>
    </row>
    <row r="17" spans="2:10" s="3" customFormat="1" x14ac:dyDescent="0.25">
      <c r="B17" s="6" t="s">
        <v>23</v>
      </c>
      <c r="C17" s="20">
        <v>421969</v>
      </c>
      <c r="D17" s="20">
        <v>486695.6</v>
      </c>
      <c r="E17" s="20">
        <f t="shared" si="0"/>
        <v>115.33918368410949</v>
      </c>
      <c r="F17" s="20">
        <v>461980.3</v>
      </c>
      <c r="G17" s="20">
        <v>598350.19999999995</v>
      </c>
      <c r="H17" s="20">
        <f t="shared" si="1"/>
        <v>129.51855306384277</v>
      </c>
      <c r="I17" s="20">
        <f t="shared" si="2"/>
        <v>111654.59999999998</v>
      </c>
      <c r="J17" s="20">
        <f t="shared" si="5"/>
        <v>122.94136211627966</v>
      </c>
    </row>
    <row r="18" spans="2:10" x14ac:dyDescent="0.25">
      <c r="B18" s="1" t="s">
        <v>11</v>
      </c>
      <c r="C18" s="19">
        <f>C19+C25+C26+C27</f>
        <v>1459078.2</v>
      </c>
      <c r="D18" s="19">
        <f>D19+D25+D26+D27</f>
        <v>1534149.5939999998</v>
      </c>
      <c r="E18" s="18">
        <f t="shared" si="0"/>
        <v>105.14512477809619</v>
      </c>
      <c r="F18" s="19">
        <f>F19+F25+F26+F27</f>
        <v>1710709.5999999999</v>
      </c>
      <c r="G18" s="19">
        <f>G19+G25+G26+G27</f>
        <v>1596327.595</v>
      </c>
      <c r="H18" s="18">
        <f t="shared" si="1"/>
        <v>93.313768450238427</v>
      </c>
      <c r="I18" s="19">
        <f t="shared" si="2"/>
        <v>62178.001000000164</v>
      </c>
      <c r="J18" s="19">
        <f t="shared" si="5"/>
        <v>104.05292946940612</v>
      </c>
    </row>
    <row r="19" spans="2:10" ht="30" x14ac:dyDescent="0.25">
      <c r="B19" s="11" t="s">
        <v>6</v>
      </c>
      <c r="C19" s="20">
        <f>C21+C22+C23+C24-0.1</f>
        <v>1383007.9</v>
      </c>
      <c r="D19" s="20">
        <f>D21+D22+D23+D24</f>
        <v>1363514.7699999998</v>
      </c>
      <c r="E19" s="22">
        <f t="shared" si="0"/>
        <v>98.590526489400375</v>
      </c>
      <c r="F19" s="20">
        <f>F21+F22+F23+F24</f>
        <v>1569372.7</v>
      </c>
      <c r="G19" s="20">
        <f>G21+G22+G23+G24</f>
        <v>1371730.5970000001</v>
      </c>
      <c r="H19" s="22">
        <f t="shared" si="1"/>
        <v>87.406299153795658</v>
      </c>
      <c r="I19" s="20">
        <f t="shared" ref="I19:I27" si="6">G19-D19</f>
        <v>8215.8270000002813</v>
      </c>
      <c r="J19" s="20">
        <f t="shared" si="5"/>
        <v>100.60254770837578</v>
      </c>
    </row>
    <row r="20" spans="2:10" x14ac:dyDescent="0.25">
      <c r="B20" s="4" t="s">
        <v>2</v>
      </c>
      <c r="C20" s="28"/>
      <c r="D20" s="20"/>
      <c r="E20" s="22"/>
      <c r="F20" s="20"/>
      <c r="G20" s="20"/>
      <c r="H20" s="21"/>
      <c r="I20" s="20"/>
      <c r="J20" s="20"/>
    </row>
    <row r="21" spans="2:10" s="24" customFormat="1" ht="30" x14ac:dyDescent="0.25">
      <c r="B21" s="8" t="s">
        <v>24</v>
      </c>
      <c r="C21" s="31">
        <v>43717.7</v>
      </c>
      <c r="D21" s="17">
        <v>43717.7</v>
      </c>
      <c r="E21" s="13" t="s">
        <v>28</v>
      </c>
      <c r="F21" s="31">
        <v>83750</v>
      </c>
      <c r="G21" s="17">
        <v>81580.5</v>
      </c>
      <c r="H21" s="13">
        <f t="shared" ref="H21:H25" si="7">G21/F21*100</f>
        <v>97.409552238805972</v>
      </c>
      <c r="I21" s="17">
        <f t="shared" si="6"/>
        <v>37862.800000000003</v>
      </c>
      <c r="J21" s="17" t="s">
        <v>28</v>
      </c>
    </row>
    <row r="22" spans="2:10" ht="30" x14ac:dyDescent="0.25">
      <c r="B22" s="8" t="s">
        <v>8</v>
      </c>
      <c r="C22" s="17">
        <v>335396.2</v>
      </c>
      <c r="D22" s="17">
        <v>313098.57799999998</v>
      </c>
      <c r="E22" s="13">
        <f t="shared" ref="E22:E26" si="8">D22/C22*100</f>
        <v>93.35185610331898</v>
      </c>
      <c r="F22" s="17">
        <v>406202.8</v>
      </c>
      <c r="G22" s="17">
        <v>222169.31400000001</v>
      </c>
      <c r="H22" s="13">
        <f t="shared" si="7"/>
        <v>54.694185761398003</v>
      </c>
      <c r="I22" s="17">
        <f t="shared" si="6"/>
        <v>-90929.263999999966</v>
      </c>
      <c r="J22" s="17">
        <f t="shared" ref="J22:J23" si="9">G22/D22*100</f>
        <v>70.958263502557344</v>
      </c>
    </row>
    <row r="23" spans="2:10" ht="30" x14ac:dyDescent="0.25">
      <c r="B23" s="8" t="s">
        <v>18</v>
      </c>
      <c r="C23" s="17">
        <v>999194</v>
      </c>
      <c r="D23" s="17">
        <v>1001574.71</v>
      </c>
      <c r="E23" s="13">
        <f t="shared" si="8"/>
        <v>100.23826304001024</v>
      </c>
      <c r="F23" s="17">
        <v>1048449.7</v>
      </c>
      <c r="G23" s="17">
        <v>1043568.798</v>
      </c>
      <c r="H23" s="13">
        <f t="shared" si="7"/>
        <v>99.534464838894991</v>
      </c>
      <c r="I23" s="17">
        <f t="shared" si="6"/>
        <v>41994.087999999989</v>
      </c>
      <c r="J23" s="17">
        <f t="shared" si="9"/>
        <v>104.19280634591901</v>
      </c>
    </row>
    <row r="24" spans="2:10" x14ac:dyDescent="0.25">
      <c r="B24" s="9" t="s">
        <v>9</v>
      </c>
      <c r="C24" s="17">
        <v>4700.1000000000004</v>
      </c>
      <c r="D24" s="17">
        <v>5123.7820000000002</v>
      </c>
      <c r="E24" s="13">
        <f t="shared" si="8"/>
        <v>109.0143188442799</v>
      </c>
      <c r="F24" s="17">
        <v>30970.2</v>
      </c>
      <c r="G24" s="17">
        <v>24411.985000000001</v>
      </c>
      <c r="H24" s="13">
        <f t="shared" si="7"/>
        <v>78.824111565311171</v>
      </c>
      <c r="I24" s="17">
        <f t="shared" si="6"/>
        <v>19288.203000000001</v>
      </c>
      <c r="J24" s="20" t="s">
        <v>22</v>
      </c>
    </row>
    <row r="25" spans="2:10" x14ac:dyDescent="0.25">
      <c r="B25" s="10" t="s">
        <v>10</v>
      </c>
      <c r="C25" s="20">
        <v>74465.3</v>
      </c>
      <c r="D25" s="20">
        <v>172915.285</v>
      </c>
      <c r="E25" s="22" t="s">
        <v>22</v>
      </c>
      <c r="F25" s="20">
        <v>141336.9</v>
      </c>
      <c r="G25" s="20">
        <v>225236.90900000001</v>
      </c>
      <c r="H25" s="22">
        <f t="shared" si="7"/>
        <v>159.36171587179285</v>
      </c>
      <c r="I25" s="20">
        <f t="shared" si="6"/>
        <v>52321.624000000011</v>
      </c>
      <c r="J25" s="20" t="s">
        <v>22</v>
      </c>
    </row>
    <row r="26" spans="2:10" ht="90" x14ac:dyDescent="0.25">
      <c r="B26" s="25" t="s">
        <v>25</v>
      </c>
      <c r="C26" s="20">
        <v>1605</v>
      </c>
      <c r="D26" s="20">
        <v>1620.8430000000001</v>
      </c>
      <c r="E26" s="22">
        <f t="shared" si="8"/>
        <v>100.98710280373832</v>
      </c>
      <c r="F26" s="20">
        <v>0</v>
      </c>
      <c r="G26" s="20">
        <v>285</v>
      </c>
      <c r="H26" s="22" t="s">
        <v>28</v>
      </c>
      <c r="I26" s="20">
        <f t="shared" si="6"/>
        <v>-1335.8430000000001</v>
      </c>
      <c r="J26" s="20">
        <f t="shared" ref="J26:J27" si="10">G26/D26*100</f>
        <v>17.583442690007605</v>
      </c>
    </row>
    <row r="27" spans="2:10" ht="45" x14ac:dyDescent="0.25">
      <c r="B27" s="25" t="s">
        <v>26</v>
      </c>
      <c r="C27" s="20">
        <v>0</v>
      </c>
      <c r="D27" s="20">
        <v>-3901.3040000000001</v>
      </c>
      <c r="E27" s="22" t="s">
        <v>28</v>
      </c>
      <c r="F27" s="20">
        <v>0</v>
      </c>
      <c r="G27" s="20">
        <v>-924.91099999999994</v>
      </c>
      <c r="H27" s="22" t="s">
        <v>28</v>
      </c>
      <c r="I27" s="20">
        <f t="shared" si="6"/>
        <v>2976.393</v>
      </c>
      <c r="J27" s="20">
        <f t="shared" si="10"/>
        <v>23.707739771112426</v>
      </c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.11811023622047245" right="0.11811023622047245" top="0.15748031496062992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2018-11-12T09:51:18Z</cp:lastPrinted>
  <dcterms:created xsi:type="dcterms:W3CDTF">2015-05-06T07:14:08Z</dcterms:created>
  <dcterms:modified xsi:type="dcterms:W3CDTF">2018-11-12T10:06:32Z</dcterms:modified>
</cp:coreProperties>
</file>